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AFA9265B-CE24-4CA3-B0BB-5EFA24A7A101}" xr6:coauthVersionLast="40" xr6:coauthVersionMax="40" xr10:uidLastSave="{00000000-0000-0000-0000-000000000000}"/>
  <bookViews>
    <workbookView xWindow="-120" yWindow="-120" windowWidth="19440" windowHeight="11640" xr2:uid="{00000000-000D-0000-FFFF-FFFF00000000}"/>
  </bookViews>
  <sheets>
    <sheet name="Výpočet miery triedenia" sheetId="1" r:id="rId1"/>
    <sheet name="Ciselnik" sheetId="2" r:id="rId2"/>
    <sheet name="Hárok1" sheetId="3" r:id="rId3"/>
  </sheets>
  <definedNames>
    <definedName name="_xlnm.Print_Area" localSheetId="0">'Výpočet miery triedenia'!$A$1:$I$115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H61" i="1"/>
  <c r="H62" i="1"/>
  <c r="H55" i="1" l="1"/>
  <c r="H56" i="1"/>
  <c r="H57" i="1" l="1"/>
  <c r="H58" i="1"/>
  <c r="H59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F108" i="1"/>
  <c r="H107" i="1" l="1"/>
  <c r="H106" i="1"/>
  <c r="E115" i="1" l="1"/>
  <c r="A115" i="1" s="1"/>
  <c r="A33" i="1" s="1"/>
  <c r="A31" i="1" l="1"/>
  <c r="A36" i="1"/>
  <c r="A35" i="1"/>
  <c r="A30" i="1"/>
  <c r="A32" i="1"/>
  <c r="A34" i="1"/>
</calcChain>
</file>

<file path=xl/sharedStrings.xml><?xml version="1.0" encoding="utf-8"?>
<sst xmlns="http://schemas.openxmlformats.org/spreadsheetml/2006/main" count="148" uniqueCount="145">
  <si>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</si>
  <si>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</si>
  <si>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</si>
  <si>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</si>
  <si>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</si>
  <si>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</si>
  <si>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</si>
  <si>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</si>
  <si>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</si>
  <si>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</si>
  <si>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</si>
  <si>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</si>
  <si>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</si>
  <si>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</si>
  <si>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</si>
  <si>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</si>
  <si>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</si>
  <si>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</si>
  <si>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</si>
  <si>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</si>
  <si>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</si>
  <si>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</si>
  <si>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</si>
  <si>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</si>
  <si>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</si>
  <si>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</si>
  <si>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</si>
  <si>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</si>
  <si>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</si>
  <si>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</si>
  <si>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</si>
  <si>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</si>
  <si>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</si>
  <si>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</si>
  <si>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</si>
  <si>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</si>
  <si>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</si>
  <si>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</si>
  <si>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</si>
  <si>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</si>
  <si>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</si>
  <si>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</si>
  <si>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</si>
  <si>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</si>
  <si>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</si>
  <si>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</si>
  <si>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</si>
  <si>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</si>
  <si>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</si>
  <si>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</si>
  <si>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</si>
  <si>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</si>
  <si>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</si>
  <si>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</si>
  <si>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</si>
  <si>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</si>
  <si>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</si>
  <si>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</si>
  <si>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</si>
  <si>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</si>
  <si>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</si>
  <si>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</si>
  <si>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</si>
  <si>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</si>
  <si>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</si>
  <si>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</si>
  <si>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</si>
  <si>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</si>
  <si>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</si>
  <si>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</si>
  <si>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</si>
  <si>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</si>
  <si>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</si>
  <si>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</si>
  <si>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</si>
  <si>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</si>
  <si>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</si>
  <si>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</si>
  <si>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</si>
  <si>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</si>
  <si>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</si>
  <si>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</si>
  <si>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</si>
  <si>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</si>
  <si>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</si>
  <si>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</si>
  <si>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</si>
  <si>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</si>
  <si>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</si>
  <si>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</si>
  <si>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</si>
  <si>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</si>
  <si>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</si>
  <si>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</si>
  <si>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</si>
  <si>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</si>
  <si>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</si>
  <si>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</si>
  <si>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</si>
  <si>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</si>
  <si>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</si>
  <si>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</si>
  <si>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Spolu všetkých zhodnotených</t>
  </si>
  <si>
    <t>Spolu všetkých vyzbieraných</t>
  </si>
  <si>
    <t>Označené na základe zoznamu vytriediteľných zložiek KO, ktoré možné započítať di činiteľa vzorca</t>
  </si>
  <si>
    <t>Položka</t>
  </si>
  <si>
    <t xml:space="preserve">Vzorec pre výpočet úrovne vytriedenia komunálnych odpadov </t>
  </si>
  <si>
    <t>Kód odpadu</t>
  </si>
  <si>
    <t>Názov odpadu</t>
  </si>
  <si>
    <t xml:space="preserve">Príloha č. 1 k zákonu č. 329/2018 Z. z. </t>
  </si>
  <si>
    <t>Množstvo odpadov v roku 2018 v t</t>
  </si>
  <si>
    <t>Množstvo odpadov v roku 2018 v kg</t>
  </si>
  <si>
    <t>spolu všetkých vyzbieraných odpadov</t>
  </si>
  <si>
    <t>spolu všetkých vyzbieraných a zneškodnených odpadov</t>
  </si>
  <si>
    <t>Dole podpísaný/á</t>
  </si>
  <si>
    <t>ako štatutárny zástupca obce/mesta</t>
  </si>
  <si>
    <t>(názov a adresa obce/mesta)</t>
  </si>
  <si>
    <t>týmto prehlasujem, že obec/mesto</t>
  </si>
  <si>
    <t>(názov obce/mesta)</t>
  </si>
  <si>
    <t>sa zaraďuje do príslušnej sadzby za rok 2019, v zmysle výpočtu podľa Prílohy č. 2</t>
  </si>
  <si>
    <t>k zákonu č. 329/2018 Z. z., za účelom platenia poplatku za uloženie odpadu na skládku</t>
  </si>
  <si>
    <t>odpadov:</t>
  </si>
  <si>
    <t>Sadzba za príslušný rok v eurách x t</t>
  </si>
  <si>
    <t>10 &lt; X ≤ 20</t>
  </si>
  <si>
    <t>20 &lt; X ≤ 30</t>
  </si>
  <si>
    <t>30 &lt; X ≤ 40</t>
  </si>
  <si>
    <t>40 &lt; X ≤ 50</t>
  </si>
  <si>
    <t>50 &lt; X ≤ 60</t>
  </si>
  <si>
    <t>X &gt; 60</t>
  </si>
  <si>
    <t>Prípadnú zmenu skutočností deklarovaných v tomto prehlásení, obec/mesto bezodkladne</t>
  </si>
  <si>
    <t>oznámi spoločnosti do 28.2.2019, s ktorou má uzatvorenú zmluvu na nakladanie s odpadom.</t>
  </si>
  <si>
    <t>V ..............................................., dňa.......................</t>
  </si>
  <si>
    <t>meno a podpis starostu/primátora</t>
  </si>
  <si>
    <t>pečiatka obce / mesta</t>
  </si>
  <si>
    <t>pre určenie úrovne vytriedenia komunálneho odpadu a platenia poplatku za komunálne odpady v zmysle Prílohy č. 1 Tabuľka č. 1 k Nariadeniu vlády SR č. 330/2018 Z. z. k zákonu č.329/2018 Z.z o poplatkoch za uloženie odpadov a o zmene a doplnení zákona č. 587/2004 
Z. z. o Environmentálnom fonde a o zmene a doplnení niektorých zákonov v znení neskorších predpisov.</t>
  </si>
  <si>
    <t>X ≤ 10</t>
  </si>
  <si>
    <t>P r e h l á s e n i e  o b c e / m e s t a</t>
  </si>
  <si>
    <t>...................................................................................................................................................</t>
  </si>
  <si>
    <t>Úroveň vytriedenia 
komunálneho odpadu x (%)</t>
  </si>
  <si>
    <t>(prosíme označiť príslušnú položku, zodpovedajúcu vášmu výpočtu).</t>
  </si>
  <si>
    <t>.............................................................</t>
  </si>
  <si>
    <t>Interval</t>
  </si>
  <si>
    <t>Miera triedenia</t>
  </si>
  <si>
    <t>Smolník</t>
  </si>
  <si>
    <t>Radoslav Dlugoš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</si>
</sst>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Robotoregular"/>
    </font>
    <font>
      <b/>
      <sz val="12"/>
      <color theme="1"/>
      <name val="Times New Roman"/>
      <family val="1"/>
      <charset val="238"/>
    </font>
    <font>
      <b/>
      <sz val="10"/>
      <color rgb="FF333333"/>
      <name val="Robotoregular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3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3" fontId="0" fillId="0" borderId="8" xfId="0" applyNumberFormat="1" applyFill="1" applyBorder="1" applyAlignment="1">
      <alignment horizontal="center"/>
    </xf>
    <xf numFmtId="0" fontId="2" fillId="0" borderId="0" xfId="0" applyFont="1"/>
    <xf numFmtId="3" fontId="0" fillId="0" borderId="0" xfId="0" applyNumberFormat="1"/>
    <xf numFmtId="0" fontId="1" fillId="0" borderId="0" xfId="0" applyFont="1" applyFill="1"/>
    <xf numFmtId="9" fontId="0" fillId="0" borderId="0" xfId="0" applyNumberFormat="1"/>
    <xf numFmtId="0" fontId="1" fillId="0" borderId="0" xfId="0" applyFont="1"/>
    <xf numFmtId="0" fontId="3" fillId="5" borderId="7" xfId="0" applyFont="1" applyFill="1" applyBorder="1" applyAlignment="1">
      <alignment vertical="center" wrapText="1"/>
    </xf>
    <xf numFmtId="3" fontId="0" fillId="5" borderId="8" xfId="0" applyNumberFormat="1" applyFill="1" applyBorder="1" applyAlignment="1">
      <alignment horizontal="center"/>
    </xf>
    <xf numFmtId="0" fontId="3" fillId="5" borderId="9" xfId="0" applyFont="1" applyFill="1" applyBorder="1" applyAlignment="1">
      <alignment vertical="center" wrapText="1"/>
    </xf>
    <xf numFmtId="3" fontId="0" fillId="5" borderId="10" xfId="0" applyNumberFormat="1" applyFill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0" fillId="7" borderId="0" xfId="0" applyFill="1"/>
    <xf numFmtId="0" fontId="9" fillId="0" borderId="0" xfId="0" applyFont="1"/>
    <xf numFmtId="0" fontId="12" fillId="0" borderId="0" xfId="0" applyFont="1"/>
    <xf numFmtId="0" fontId="11" fillId="0" borderId="0" xfId="0" applyFont="1"/>
    <xf numFmtId="0" fontId="12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2" fontId="1" fillId="2" borderId="0" xfId="0" applyNumberFormat="1" applyFont="1" applyFill="1" applyAlignment="1">
      <alignment wrapText="1"/>
    </xf>
    <xf numFmtId="2" fontId="1" fillId="7" borderId="0" xfId="0" applyNumberFormat="1" applyFont="1" applyFill="1" applyAlignment="1">
      <alignment wrapText="1"/>
    </xf>
    <xf numFmtId="0" fontId="15" fillId="0" borderId="0" xfId="0" applyFont="1"/>
    <xf numFmtId="3" fontId="0" fillId="4" borderId="15" xfId="0" applyNumberFormat="1" applyFill="1" applyBorder="1" applyAlignment="1">
      <alignment horizontal="right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10" fontId="8" fillId="8" borderId="0" xfId="1" applyNumberFormat="1" applyFont="1" applyFill="1" applyAlignment="1">
      <alignment horizontal="center"/>
    </xf>
    <xf numFmtId="9" fontId="12" fillId="0" borderId="38" xfId="0" applyNumberFormat="1" applyFont="1" applyBorder="1" applyAlignment="1">
      <alignment horizontal="center" vertical="center"/>
    </xf>
    <xf numFmtId="9" fontId="12" fillId="0" borderId="21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horizontal="center"/>
    </xf>
    <xf numFmtId="0" fontId="12" fillId="0" borderId="0" xfId="0" applyFont="1" applyProtection="1"/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Protection="1"/>
    <xf numFmtId="16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34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1" fillId="7" borderId="0" xfId="0" applyNumberFormat="1" applyFont="1" applyFill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1">
    <dxf>
      <font>
        <b/>
        <i val="0"/>
        <strike val="0"/>
        <u val="none"/>
        <color theme="0"/>
      </font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111</xdr:row>
      <xdr:rowOff>79375</xdr:rowOff>
    </xdr:from>
    <xdr:to>
      <xdr:col>5</xdr:col>
      <xdr:colOff>952500</xdr:colOff>
      <xdr:row>113</xdr:row>
      <xdr:rowOff>93345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758525"/>
          <a:ext cx="3429000" cy="61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"/>
  <sheetViews>
    <sheetView showGridLines="0" tabSelected="1" topLeftCell="C82" zoomScale="120" zoomScaleNormal="120" workbookViewId="0">
      <selection activeCell="F19" sqref="F19:H20"/>
    </sheetView>
  </sheetViews>
  <sheetFormatPr defaultRowHeight="15"/>
  <cols>
    <col min="1" max="1" width="13.7109375" hidden="1" customWidth="1"/>
    <col min="2" max="2" width="8.5703125" hidden="1" customWidth="1"/>
    <col min="3" max="3" width="1.85546875" customWidth="1"/>
    <col min="4" max="4" width="12.28515625" customWidth="1"/>
    <col min="5" max="5" width="23.7109375" customWidth="1"/>
    <col min="6" max="6" width="14.42578125" customWidth="1"/>
    <col min="7" max="7" width="19.28515625" customWidth="1"/>
    <col min="8" max="8" width="18.140625" customWidth="1"/>
    <col min="9" max="9" width="2.140625" style="45" customWidth="1"/>
  </cols>
  <sheetData>
    <row r="1" spans="4:9" ht="15.75">
      <c r="D1" s="79" t="s">
        <v>136</v>
      </c>
      <c r="E1" s="79"/>
      <c r="F1" s="79"/>
      <c r="G1" s="79"/>
      <c r="H1" s="79"/>
      <c r="I1" s="36"/>
    </row>
    <row r="2" spans="4:9" ht="13.9" customHeight="1">
      <c r="D2" s="19"/>
      <c r="E2" s="19"/>
      <c r="F2" s="19"/>
      <c r="G2" s="19"/>
      <c r="H2" s="19"/>
      <c r="I2" s="37"/>
    </row>
    <row r="3" spans="4:9" ht="10.9" customHeight="1">
      <c r="D3" s="78" t="s">
        <v>134</v>
      </c>
      <c r="E3" s="78"/>
      <c r="F3" s="78"/>
      <c r="G3" s="78"/>
      <c r="H3" s="78"/>
      <c r="I3" s="38"/>
    </row>
    <row r="4" spans="4:9" ht="9.6" customHeight="1">
      <c r="D4" s="78"/>
      <c r="E4" s="78"/>
      <c r="F4" s="78"/>
      <c r="G4" s="78"/>
      <c r="H4" s="78"/>
      <c r="I4" s="38"/>
    </row>
    <row r="5" spans="4:9" ht="10.9" customHeight="1">
      <c r="D5" s="78"/>
      <c r="E5" s="78"/>
      <c r="F5" s="78"/>
      <c r="G5" s="78"/>
      <c r="H5" s="78"/>
      <c r="I5" s="38"/>
    </row>
    <row r="6" spans="4:9">
      <c r="D6" s="78"/>
      <c r="E6" s="78"/>
      <c r="F6" s="78"/>
      <c r="G6" s="78"/>
      <c r="H6" s="78"/>
      <c r="I6" s="38"/>
    </row>
    <row r="7" spans="4:9">
      <c r="D7" s="78"/>
      <c r="E7" s="78"/>
      <c r="F7" s="78"/>
      <c r="G7" s="78"/>
      <c r="H7" s="78"/>
      <c r="I7" s="38"/>
    </row>
    <row r="8" spans="4:9" ht="11.45" customHeight="1">
      <c r="D8" s="78"/>
      <c r="E8" s="78"/>
      <c r="F8" s="78"/>
      <c r="G8" s="78"/>
      <c r="H8" s="78"/>
      <c r="I8" s="38"/>
    </row>
    <row r="9" spans="4:9" ht="9" customHeight="1">
      <c r="D9" s="19"/>
      <c r="E9" s="19"/>
      <c r="F9" s="19"/>
      <c r="G9" s="19"/>
      <c r="H9" s="19"/>
      <c r="I9" s="37"/>
    </row>
    <row r="10" spans="4:9">
      <c r="D10" s="19" t="s">
        <v>114</v>
      </c>
      <c r="E10" s="19"/>
      <c r="F10" s="70" t="s">
        <v>144</v>
      </c>
      <c r="G10" s="70"/>
      <c r="H10" s="70"/>
      <c r="I10" s="39"/>
    </row>
    <row r="11" spans="4:9">
      <c r="D11" s="19"/>
      <c r="E11" s="19"/>
      <c r="F11" s="70"/>
      <c r="G11" s="70"/>
      <c r="H11" s="70"/>
      <c r="I11" s="39"/>
    </row>
    <row r="12" spans="4:9" ht="9.6" customHeight="1">
      <c r="D12" s="80" t="s">
        <v>137</v>
      </c>
      <c r="E12" s="80"/>
      <c r="F12" s="80"/>
      <c r="G12" s="80"/>
      <c r="H12" s="80"/>
      <c r="I12" s="40"/>
    </row>
    <row r="13" spans="4:9" ht="10.9" customHeight="1">
      <c r="D13" s="19"/>
      <c r="E13" s="19"/>
      <c r="F13" s="19"/>
      <c r="G13" s="19"/>
      <c r="H13" s="19"/>
      <c r="I13" s="37"/>
    </row>
    <row r="14" spans="4:9">
      <c r="D14" s="19" t="s">
        <v>115</v>
      </c>
      <c r="E14" s="19"/>
      <c r="F14" s="70" t="s">
        <v>143</v>
      </c>
      <c r="G14" s="70"/>
      <c r="H14" s="70"/>
      <c r="I14" s="39"/>
    </row>
    <row r="15" spans="4:9" ht="8.4499999999999993" customHeight="1">
      <c r="D15" s="19"/>
      <c r="E15" s="19"/>
      <c r="F15" s="70"/>
      <c r="G15" s="70"/>
      <c r="H15" s="70"/>
      <c r="I15" s="39"/>
    </row>
    <row r="16" spans="4:9">
      <c r="D16" s="80" t="s">
        <v>137</v>
      </c>
      <c r="E16" s="80"/>
      <c r="F16" s="80"/>
      <c r="G16" s="80"/>
      <c r="H16" s="80"/>
      <c r="I16" s="40"/>
    </row>
    <row r="17" spans="1:9">
      <c r="D17" s="81" t="s">
        <v>116</v>
      </c>
      <c r="E17" s="81"/>
      <c r="F17" s="81"/>
      <c r="G17" s="81"/>
      <c r="H17" s="81"/>
      <c r="I17" s="41"/>
    </row>
    <row r="18" spans="1:9">
      <c r="D18" s="19"/>
      <c r="E18" s="19"/>
      <c r="F18" s="19"/>
      <c r="G18" s="19"/>
      <c r="H18" s="19"/>
      <c r="I18" s="37"/>
    </row>
    <row r="19" spans="1:9">
      <c r="D19" s="19" t="s">
        <v>117</v>
      </c>
      <c r="E19" s="19"/>
      <c r="F19" s="70" t="s">
        <v>143</v>
      </c>
      <c r="G19" s="70"/>
      <c r="H19" s="70"/>
      <c r="I19" s="39"/>
    </row>
    <row r="20" spans="1:9" ht="8.4499999999999993" customHeight="1">
      <c r="D20" s="19"/>
      <c r="E20" s="19"/>
      <c r="F20" s="70"/>
      <c r="G20" s="70"/>
      <c r="H20" s="70"/>
      <c r="I20" s="39"/>
    </row>
    <row r="21" spans="1:9" ht="10.9" customHeight="1">
      <c r="D21" s="80" t="s">
        <v>137</v>
      </c>
      <c r="E21" s="80"/>
      <c r="F21" s="80"/>
      <c r="G21" s="80"/>
      <c r="H21" s="80"/>
      <c r="I21" s="40"/>
    </row>
    <row r="22" spans="1:9">
      <c r="D22" s="81" t="s">
        <v>118</v>
      </c>
      <c r="E22" s="81"/>
      <c r="F22" s="81"/>
      <c r="G22" s="81"/>
      <c r="H22" s="81"/>
      <c r="I22" s="41"/>
    </row>
    <row r="23" spans="1:9">
      <c r="D23" s="19"/>
      <c r="E23" s="19"/>
      <c r="F23" s="19"/>
      <c r="G23" s="19"/>
      <c r="H23" s="19"/>
      <c r="I23" s="37"/>
    </row>
    <row r="24" spans="1:9">
      <c r="D24" s="82" t="s">
        <v>119</v>
      </c>
      <c r="E24" s="82"/>
      <c r="F24" s="82"/>
      <c r="G24" s="82"/>
      <c r="H24" s="82"/>
      <c r="I24" s="42"/>
    </row>
    <row r="25" spans="1:9">
      <c r="D25" s="82" t="s">
        <v>120</v>
      </c>
      <c r="E25" s="82"/>
      <c r="F25" s="82"/>
      <c r="G25" s="82"/>
      <c r="H25" s="82"/>
      <c r="I25" s="42"/>
    </row>
    <row r="26" spans="1:9">
      <c r="D26" s="82" t="s">
        <v>121</v>
      </c>
      <c r="E26" s="82"/>
      <c r="F26" s="82"/>
      <c r="G26" s="82"/>
      <c r="H26" s="82"/>
      <c r="I26" s="42"/>
    </row>
    <row r="27" spans="1:9" ht="15.75" thickBot="1">
      <c r="D27" s="19"/>
      <c r="E27" s="19"/>
      <c r="F27" s="19"/>
      <c r="G27" s="19"/>
      <c r="H27" s="19"/>
      <c r="I27" s="37"/>
    </row>
    <row r="28" spans="1:9" ht="28.9" customHeight="1" thickBot="1">
      <c r="D28" s="75" t="s">
        <v>105</v>
      </c>
      <c r="E28" s="83" t="s">
        <v>138</v>
      </c>
      <c r="F28" s="84"/>
      <c r="G28" s="87" t="s">
        <v>122</v>
      </c>
      <c r="H28" s="88"/>
      <c r="I28" s="43"/>
    </row>
    <row r="29" spans="1:9" ht="28.9" customHeight="1" thickBot="1">
      <c r="D29" s="76"/>
      <c r="E29" s="85"/>
      <c r="F29" s="86"/>
      <c r="G29" s="87">
        <v>2019</v>
      </c>
      <c r="H29" s="88"/>
      <c r="I29" s="43"/>
    </row>
    <row r="30" spans="1:9" s="22" customFormat="1" ht="21" customHeight="1">
      <c r="A30" s="22">
        <f>$A$115</f>
        <v>4</v>
      </c>
      <c r="D30" s="21">
        <v>1</v>
      </c>
      <c r="E30" s="72" t="s">
        <v>135</v>
      </c>
      <c r="F30" s="72"/>
      <c r="G30" s="72">
        <v>17</v>
      </c>
      <c r="H30" s="74"/>
      <c r="I30" s="44"/>
    </row>
    <row r="31" spans="1:9" s="22" customFormat="1" ht="21" customHeight="1">
      <c r="A31" s="22">
        <f t="shared" ref="A31:A36" si="0">$A$115</f>
        <v>4</v>
      </c>
      <c r="D31" s="23">
        <v>2</v>
      </c>
      <c r="E31" s="71" t="s">
        <v>123</v>
      </c>
      <c r="F31" s="71"/>
      <c r="G31" s="71">
        <v>12</v>
      </c>
      <c r="H31" s="73"/>
      <c r="I31" s="44"/>
    </row>
    <row r="32" spans="1:9" s="22" customFormat="1" ht="21" customHeight="1">
      <c r="A32" s="22">
        <f t="shared" si="0"/>
        <v>4</v>
      </c>
      <c r="D32" s="23">
        <v>3</v>
      </c>
      <c r="E32" s="71" t="s">
        <v>124</v>
      </c>
      <c r="F32" s="71"/>
      <c r="G32" s="71">
        <v>10</v>
      </c>
      <c r="H32" s="73"/>
      <c r="I32" s="44"/>
    </row>
    <row r="33" spans="1:9" s="22" customFormat="1" ht="21" customHeight="1">
      <c r="A33" s="22">
        <f t="shared" si="0"/>
        <v>4</v>
      </c>
      <c r="D33" s="23">
        <v>4</v>
      </c>
      <c r="E33" s="71" t="s">
        <v>125</v>
      </c>
      <c r="F33" s="71"/>
      <c r="G33" s="71">
        <v>8</v>
      </c>
      <c r="H33" s="73"/>
      <c r="I33" s="44"/>
    </row>
    <row r="34" spans="1:9" s="22" customFormat="1" ht="21" customHeight="1">
      <c r="A34" s="22">
        <f t="shared" si="0"/>
        <v>4</v>
      </c>
      <c r="D34" s="23">
        <v>5</v>
      </c>
      <c r="E34" s="71" t="s">
        <v>126</v>
      </c>
      <c r="F34" s="71"/>
      <c r="G34" s="71">
        <v>7</v>
      </c>
      <c r="H34" s="73"/>
      <c r="I34" s="44"/>
    </row>
    <row r="35" spans="1:9" s="22" customFormat="1" ht="21" customHeight="1">
      <c r="A35" s="22">
        <f t="shared" si="0"/>
        <v>4</v>
      </c>
      <c r="D35" s="23">
        <v>6</v>
      </c>
      <c r="E35" s="71" t="s">
        <v>127</v>
      </c>
      <c r="F35" s="71"/>
      <c r="G35" s="71">
        <v>7</v>
      </c>
      <c r="H35" s="73"/>
      <c r="I35" s="44"/>
    </row>
    <row r="36" spans="1:9" s="22" customFormat="1" ht="21" customHeight="1" thickBot="1">
      <c r="A36" s="22">
        <f t="shared" si="0"/>
        <v>4</v>
      </c>
      <c r="D36" s="24">
        <v>7</v>
      </c>
      <c r="E36" s="90" t="s">
        <v>128</v>
      </c>
      <c r="F36" s="90"/>
      <c r="G36" s="90">
        <v>7</v>
      </c>
      <c r="H36" s="91"/>
      <c r="I36" s="44"/>
    </row>
    <row r="37" spans="1:9">
      <c r="D37" s="19"/>
      <c r="E37" s="19"/>
      <c r="F37" s="19"/>
      <c r="G37" s="19"/>
      <c r="H37" s="19"/>
      <c r="I37" s="37"/>
    </row>
    <row r="38" spans="1:9">
      <c r="D38" s="20" t="s">
        <v>139</v>
      </c>
      <c r="E38" s="19"/>
      <c r="F38" s="19"/>
      <c r="G38" s="19"/>
      <c r="H38" s="19"/>
      <c r="I38" s="37"/>
    </row>
    <row r="39" spans="1:9">
      <c r="D39" s="19"/>
      <c r="E39" s="19"/>
      <c r="F39" s="19"/>
      <c r="G39" s="19"/>
      <c r="H39" s="19"/>
      <c r="I39" s="37"/>
    </row>
    <row r="40" spans="1:9">
      <c r="D40" s="77" t="s">
        <v>129</v>
      </c>
      <c r="E40" s="77"/>
      <c r="F40" s="77"/>
      <c r="G40" s="77"/>
      <c r="H40" s="77"/>
      <c r="I40" s="39"/>
    </row>
    <row r="41" spans="1:9">
      <c r="D41" s="77" t="s">
        <v>130</v>
      </c>
      <c r="E41" s="77"/>
      <c r="F41" s="77"/>
      <c r="G41" s="77"/>
      <c r="H41" s="77"/>
      <c r="I41" s="39"/>
    </row>
    <row r="42" spans="1:9">
      <c r="D42" s="19"/>
      <c r="E42" s="19"/>
      <c r="F42" s="19"/>
      <c r="G42" s="19"/>
      <c r="H42" s="19"/>
      <c r="I42" s="37"/>
    </row>
    <row r="43" spans="1:9">
      <c r="D43" s="19" t="s">
        <v>131</v>
      </c>
      <c r="E43" s="19"/>
      <c r="F43" s="19"/>
      <c r="G43" s="19"/>
      <c r="H43" s="19"/>
      <c r="I43" s="37"/>
    </row>
    <row r="44" spans="1:9">
      <c r="D44" s="19"/>
      <c r="E44" s="19"/>
      <c r="F44" s="19"/>
      <c r="G44" s="19"/>
      <c r="H44" s="19"/>
      <c r="I44" s="37"/>
    </row>
    <row r="45" spans="1:9">
      <c r="D45" s="19"/>
      <c r="E45" s="19"/>
      <c r="F45" s="19"/>
      <c r="G45" s="80" t="s">
        <v>140</v>
      </c>
      <c r="H45" s="80"/>
      <c r="I45" s="40"/>
    </row>
    <row r="46" spans="1:9">
      <c r="D46" s="19"/>
      <c r="E46" s="19"/>
      <c r="F46" s="19"/>
      <c r="G46" s="80" t="s">
        <v>132</v>
      </c>
      <c r="H46" s="80"/>
      <c r="I46" s="40"/>
    </row>
    <row r="47" spans="1:9">
      <c r="D47" s="19"/>
      <c r="E47" s="19"/>
      <c r="F47" s="19"/>
      <c r="G47" s="80" t="s">
        <v>133</v>
      </c>
      <c r="H47" s="80"/>
      <c r="I47" s="40"/>
    </row>
    <row r="48" spans="1:9">
      <c r="D48" s="19"/>
      <c r="E48" s="19"/>
      <c r="F48" s="19"/>
      <c r="G48" s="19"/>
      <c r="H48" s="19"/>
      <c r="I48" s="37"/>
    </row>
    <row r="51" spans="1:9">
      <c r="D51" s="11" t="s">
        <v>109</v>
      </c>
    </row>
    <row r="52" spans="1:9" ht="27.6" customHeight="1">
      <c r="D52" s="89" t="s">
        <v>106</v>
      </c>
      <c r="E52" s="89"/>
      <c r="F52" s="89"/>
      <c r="G52" s="89"/>
    </row>
    <row r="53" spans="1:9" ht="15.75" thickBot="1"/>
    <row r="54" spans="1:9" ht="43.5" customHeight="1" thickBot="1">
      <c r="D54" s="2" t="s">
        <v>107</v>
      </c>
      <c r="E54" s="64" t="s">
        <v>108</v>
      </c>
      <c r="F54" s="65"/>
      <c r="G54" s="16" t="s">
        <v>110</v>
      </c>
      <c r="H54" s="3" t="s">
        <v>111</v>
      </c>
    </row>
    <row r="55" spans="1:9">
      <c r="A55">
        <v>1</v>
      </c>
      <c r="D55" s="12" t="s">
        <v>0</v>
      </c>
      <c r="E55" s="66" t="s">
        <v>1</v>
      </c>
      <c r="F55" s="67"/>
      <c r="G55" s="47">
        <v>10.16</v>
      </c>
      <c r="H55" s="13">
        <f>G55*1000</f>
        <v>10160</v>
      </c>
      <c r="I55" s="46"/>
    </row>
    <row r="56" spans="1:9">
      <c r="A56">
        <v>1</v>
      </c>
      <c r="D56" s="14" t="s">
        <v>2</v>
      </c>
      <c r="E56" s="56" t="s">
        <v>3</v>
      </c>
      <c r="F56" s="57"/>
      <c r="G56" s="48">
        <v>16.23</v>
      </c>
      <c r="H56" s="13">
        <f t="shared" ref="H56:H105" si="1">G56*1000</f>
        <v>16230</v>
      </c>
      <c r="I56" s="46"/>
    </row>
    <row r="57" spans="1:9" ht="28.15" customHeight="1">
      <c r="A57">
        <v>1</v>
      </c>
      <c r="D57" s="14" t="s">
        <v>4</v>
      </c>
      <c r="E57" s="56" t="s">
        <v>5</v>
      </c>
      <c r="F57" s="57"/>
      <c r="G57" s="48">
        <v>0.18</v>
      </c>
      <c r="H57" s="13">
        <f t="shared" si="1"/>
        <v>180</v>
      </c>
      <c r="I57" s="46"/>
    </row>
    <row r="58" spans="1:9">
      <c r="A58">
        <v>1</v>
      </c>
      <c r="D58" s="14" t="s">
        <v>6</v>
      </c>
      <c r="E58" s="56" t="s">
        <v>7</v>
      </c>
      <c r="F58" s="57"/>
      <c r="G58" s="48">
        <v>0</v>
      </c>
      <c r="H58" s="13">
        <f t="shared" si="1"/>
        <v>0</v>
      </c>
    </row>
    <row r="59" spans="1:9" ht="40.15" customHeight="1">
      <c r="D59" s="1" t="s">
        <v>8</v>
      </c>
      <c r="E59" s="52" t="s">
        <v>9</v>
      </c>
      <c r="F59" s="53"/>
      <c r="G59" s="49">
        <v>0</v>
      </c>
      <c r="H59" s="6">
        <f t="shared" si="1"/>
        <v>0</v>
      </c>
      <c r="I59" s="46"/>
    </row>
    <row r="60" spans="1:9" ht="31.9" customHeight="1">
      <c r="A60">
        <v>1</v>
      </c>
      <c r="D60" s="14" t="s">
        <v>10</v>
      </c>
      <c r="E60" s="56" t="s">
        <v>11</v>
      </c>
      <c r="F60" s="57"/>
      <c r="G60" s="48">
        <v>0</v>
      </c>
      <c r="H60" s="13">
        <f t="shared" si="1"/>
        <v>0</v>
      </c>
      <c r="I60" s="46"/>
    </row>
    <row r="61" spans="1:9">
      <c r="A61">
        <v>1</v>
      </c>
      <c r="D61" s="14" t="s">
        <v>12</v>
      </c>
      <c r="E61" s="56" t="s">
        <v>13</v>
      </c>
      <c r="F61" s="57"/>
      <c r="G61" s="48">
        <v>0</v>
      </c>
      <c r="H61" s="13">
        <f t="shared" si="1"/>
        <v>0</v>
      </c>
      <c r="I61" s="46"/>
    </row>
    <row r="62" spans="1:9">
      <c r="A62">
        <v>1</v>
      </c>
      <c r="D62" s="14" t="s">
        <v>14</v>
      </c>
      <c r="E62" s="56" t="s">
        <v>15</v>
      </c>
      <c r="F62" s="57"/>
      <c r="G62" s="48">
        <v>0</v>
      </c>
      <c r="H62" s="13">
        <f t="shared" si="1"/>
        <v>0</v>
      </c>
      <c r="I62" s="46"/>
    </row>
    <row r="63" spans="1:9">
      <c r="D63" s="1" t="s">
        <v>16</v>
      </c>
      <c r="E63" s="52" t="s">
        <v>17</v>
      </c>
      <c r="F63" s="53"/>
      <c r="G63" s="49">
        <v>0</v>
      </c>
      <c r="H63" s="6">
        <f t="shared" si="1"/>
        <v>0</v>
      </c>
      <c r="I63" s="46"/>
    </row>
    <row r="64" spans="1:9">
      <c r="D64" s="1" t="s">
        <v>18</v>
      </c>
      <c r="E64" s="52" t="s">
        <v>19</v>
      </c>
      <c r="F64" s="53"/>
      <c r="G64" s="49">
        <v>0</v>
      </c>
      <c r="H64" s="6">
        <f t="shared" si="1"/>
        <v>0</v>
      </c>
      <c r="I64" s="46"/>
    </row>
    <row r="65" spans="1:9">
      <c r="D65" s="1" t="s">
        <v>20</v>
      </c>
      <c r="E65" s="52" t="s">
        <v>21</v>
      </c>
      <c r="F65" s="53"/>
      <c r="G65" s="49">
        <v>0</v>
      </c>
      <c r="H65" s="6">
        <f t="shared" si="1"/>
        <v>0</v>
      </c>
      <c r="I65" s="46"/>
    </row>
    <row r="66" spans="1:9">
      <c r="D66" s="1" t="s">
        <v>22</v>
      </c>
      <c r="E66" s="52" t="s">
        <v>23</v>
      </c>
      <c r="F66" s="53"/>
      <c r="G66" s="49">
        <v>0</v>
      </c>
      <c r="H66" s="6">
        <f t="shared" si="1"/>
        <v>0</v>
      </c>
      <c r="I66" s="46"/>
    </row>
    <row r="67" spans="1:9">
      <c r="D67" s="1" t="s">
        <v>24</v>
      </c>
      <c r="E67" s="52" t="s">
        <v>25</v>
      </c>
      <c r="F67" s="53"/>
      <c r="G67" s="49">
        <v>0</v>
      </c>
      <c r="H67" s="6">
        <f t="shared" si="1"/>
        <v>0</v>
      </c>
      <c r="I67" s="46"/>
    </row>
    <row r="68" spans="1:9">
      <c r="A68">
        <v>1</v>
      </c>
      <c r="D68" s="14" t="s">
        <v>26</v>
      </c>
      <c r="E68" s="56" t="s">
        <v>27</v>
      </c>
      <c r="F68" s="57"/>
      <c r="G68" s="48">
        <v>0</v>
      </c>
      <c r="H68" s="13">
        <f t="shared" si="1"/>
        <v>0</v>
      </c>
      <c r="I68" s="46"/>
    </row>
    <row r="69" spans="1:9" ht="28.9" customHeight="1">
      <c r="A69">
        <v>1</v>
      </c>
      <c r="D69" s="14" t="s">
        <v>28</v>
      </c>
      <c r="E69" s="56" t="s">
        <v>29</v>
      </c>
      <c r="F69" s="57"/>
      <c r="G69" s="48">
        <v>1.2</v>
      </c>
      <c r="H69" s="13">
        <f t="shared" si="1"/>
        <v>1200</v>
      </c>
      <c r="I69" s="46"/>
    </row>
    <row r="70" spans="1:9">
      <c r="A70">
        <v>1</v>
      </c>
      <c r="D70" s="14" t="s">
        <v>30</v>
      </c>
      <c r="E70" s="56" t="s">
        <v>31</v>
      </c>
      <c r="F70" s="57"/>
      <c r="G70" s="48">
        <v>0.04</v>
      </c>
      <c r="H70" s="13">
        <f t="shared" si="1"/>
        <v>40</v>
      </c>
      <c r="I70" s="46"/>
    </row>
    <row r="71" spans="1:9">
      <c r="A71">
        <v>1</v>
      </c>
      <c r="D71" s="14" t="s">
        <v>32</v>
      </c>
      <c r="E71" s="56" t="s">
        <v>33</v>
      </c>
      <c r="F71" s="57"/>
      <c r="G71" s="48">
        <v>0.08</v>
      </c>
      <c r="H71" s="13">
        <f t="shared" si="1"/>
        <v>80</v>
      </c>
      <c r="I71" s="46"/>
    </row>
    <row r="72" spans="1:9" ht="29.45" customHeight="1">
      <c r="D72" s="1" t="s">
        <v>34</v>
      </c>
      <c r="E72" s="52" t="s">
        <v>35</v>
      </c>
      <c r="F72" s="53"/>
      <c r="G72" s="49">
        <v>0</v>
      </c>
      <c r="H72" s="6">
        <f t="shared" si="1"/>
        <v>0</v>
      </c>
      <c r="I72" s="46"/>
    </row>
    <row r="73" spans="1:9" ht="27.6" customHeight="1">
      <c r="D73" s="1" t="s">
        <v>36</v>
      </c>
      <c r="E73" s="52" t="s">
        <v>37</v>
      </c>
      <c r="F73" s="53"/>
      <c r="G73" s="49">
        <v>0</v>
      </c>
      <c r="H73" s="6">
        <f t="shared" si="1"/>
        <v>0</v>
      </c>
      <c r="I73" s="46"/>
    </row>
    <row r="74" spans="1:9">
      <c r="D74" s="1" t="s">
        <v>38</v>
      </c>
      <c r="E74" s="52" t="s">
        <v>39</v>
      </c>
      <c r="F74" s="53"/>
      <c r="G74" s="49">
        <v>0</v>
      </c>
      <c r="H74" s="6">
        <f t="shared" si="1"/>
        <v>0</v>
      </c>
      <c r="I74" s="46"/>
    </row>
    <row r="75" spans="1:9">
      <c r="D75" s="1" t="s">
        <v>40</v>
      </c>
      <c r="E75" s="52" t="s">
        <v>41</v>
      </c>
      <c r="F75" s="53"/>
      <c r="G75" s="49">
        <v>0</v>
      </c>
      <c r="H75" s="6">
        <f t="shared" si="1"/>
        <v>0</v>
      </c>
      <c r="I75" s="46"/>
    </row>
    <row r="76" spans="1:9">
      <c r="D76" s="1" t="s">
        <v>42</v>
      </c>
      <c r="E76" s="52" t="s">
        <v>43</v>
      </c>
      <c r="F76" s="53"/>
      <c r="G76" s="49">
        <v>0</v>
      </c>
      <c r="H76" s="6">
        <f t="shared" si="1"/>
        <v>0</v>
      </c>
      <c r="I76" s="46"/>
    </row>
    <row r="77" spans="1:9">
      <c r="D77" s="1" t="s">
        <v>44</v>
      </c>
      <c r="E77" s="52" t="s">
        <v>45</v>
      </c>
      <c r="F77" s="53"/>
      <c r="G77" s="49">
        <v>0</v>
      </c>
      <c r="H77" s="6">
        <f t="shared" si="1"/>
        <v>0</v>
      </c>
      <c r="I77" s="46"/>
    </row>
    <row r="78" spans="1:9" ht="43.15" customHeight="1">
      <c r="A78">
        <v>1</v>
      </c>
      <c r="D78" s="14" t="s">
        <v>46</v>
      </c>
      <c r="E78" s="56" t="s">
        <v>47</v>
      </c>
      <c r="F78" s="57"/>
      <c r="G78" s="48">
        <v>0</v>
      </c>
      <c r="H78" s="13">
        <f t="shared" si="1"/>
        <v>0</v>
      </c>
      <c r="I78" s="46"/>
    </row>
    <row r="79" spans="1:9" ht="24.6" customHeight="1">
      <c r="A79">
        <v>1</v>
      </c>
      <c r="D79" s="14" t="s">
        <v>48</v>
      </c>
      <c r="E79" s="56" t="s">
        <v>49</v>
      </c>
      <c r="F79" s="57"/>
      <c r="G79" s="48">
        <v>0</v>
      </c>
      <c r="H79" s="13">
        <f t="shared" si="1"/>
        <v>0</v>
      </c>
      <c r="I79" s="46"/>
    </row>
    <row r="80" spans="1:9" ht="45" customHeight="1">
      <c r="A80">
        <v>1</v>
      </c>
      <c r="D80" s="14" t="s">
        <v>50</v>
      </c>
      <c r="E80" s="56" t="s">
        <v>51</v>
      </c>
      <c r="F80" s="57"/>
      <c r="G80" s="48">
        <v>1.25</v>
      </c>
      <c r="H80" s="13">
        <f t="shared" si="1"/>
        <v>1250</v>
      </c>
      <c r="I80" s="46"/>
    </row>
    <row r="81" spans="1:12" ht="39" customHeight="1">
      <c r="A81">
        <v>1</v>
      </c>
      <c r="D81" s="14" t="s">
        <v>52</v>
      </c>
      <c r="E81" s="56" t="s">
        <v>53</v>
      </c>
      <c r="F81" s="57"/>
      <c r="G81" s="48">
        <v>0.81</v>
      </c>
      <c r="H81" s="13">
        <f t="shared" si="1"/>
        <v>810</v>
      </c>
      <c r="I81" s="46"/>
    </row>
    <row r="82" spans="1:12">
      <c r="D82" s="1" t="s">
        <v>54</v>
      </c>
      <c r="E82" s="52" t="s">
        <v>55</v>
      </c>
      <c r="F82" s="53"/>
      <c r="G82" s="49">
        <v>0</v>
      </c>
      <c r="H82" s="6">
        <f t="shared" si="1"/>
        <v>0</v>
      </c>
      <c r="I82" s="46"/>
    </row>
    <row r="83" spans="1:12">
      <c r="A83">
        <v>1</v>
      </c>
      <c r="D83" s="14" t="s">
        <v>56</v>
      </c>
      <c r="E83" s="56" t="s">
        <v>57</v>
      </c>
      <c r="F83" s="57"/>
      <c r="G83" s="48">
        <v>0</v>
      </c>
      <c r="H83" s="13">
        <f t="shared" si="1"/>
        <v>0</v>
      </c>
      <c r="I83" s="46"/>
    </row>
    <row r="84" spans="1:12">
      <c r="A84">
        <v>1</v>
      </c>
      <c r="D84" s="14" t="s">
        <v>58</v>
      </c>
      <c r="E84" s="56" t="s">
        <v>59</v>
      </c>
      <c r="F84" s="57"/>
      <c r="G84" s="48">
        <v>22.73</v>
      </c>
      <c r="H84" s="13">
        <f t="shared" si="1"/>
        <v>22730</v>
      </c>
      <c r="I84" s="46"/>
    </row>
    <row r="85" spans="1:12">
      <c r="A85">
        <v>1</v>
      </c>
      <c r="D85" s="14" t="s">
        <v>60</v>
      </c>
      <c r="E85" s="56" t="s">
        <v>61</v>
      </c>
      <c r="F85" s="57"/>
      <c r="G85" s="48">
        <v>1.17</v>
      </c>
      <c r="H85" s="13">
        <f t="shared" si="1"/>
        <v>1170</v>
      </c>
      <c r="I85" s="46"/>
    </row>
    <row r="86" spans="1:12">
      <c r="A86">
        <v>1</v>
      </c>
      <c r="D86" s="14" t="s">
        <v>62</v>
      </c>
      <c r="E86" s="56" t="s">
        <v>63</v>
      </c>
      <c r="F86" s="57"/>
      <c r="G86" s="48">
        <v>0</v>
      </c>
      <c r="H86" s="13">
        <f t="shared" si="1"/>
        <v>0</v>
      </c>
      <c r="I86" s="46"/>
    </row>
    <row r="87" spans="1:12">
      <c r="A87">
        <v>1</v>
      </c>
      <c r="D87" s="14" t="s">
        <v>64</v>
      </c>
      <c r="E87" s="56" t="s">
        <v>65</v>
      </c>
      <c r="F87" s="57"/>
      <c r="G87" s="48">
        <v>0</v>
      </c>
      <c r="H87" s="13">
        <f t="shared" si="1"/>
        <v>0</v>
      </c>
      <c r="I87" s="46"/>
    </row>
    <row r="88" spans="1:12">
      <c r="A88">
        <v>1</v>
      </c>
      <c r="D88" s="14" t="s">
        <v>66</v>
      </c>
      <c r="E88" s="56" t="s">
        <v>67</v>
      </c>
      <c r="F88" s="57"/>
      <c r="G88" s="48">
        <v>0</v>
      </c>
      <c r="H88" s="13">
        <f t="shared" si="1"/>
        <v>0</v>
      </c>
      <c r="I88" s="46"/>
    </row>
    <row r="89" spans="1:12">
      <c r="A89">
        <v>1</v>
      </c>
      <c r="D89" s="14" t="s">
        <v>68</v>
      </c>
      <c r="E89" s="56" t="s">
        <v>69</v>
      </c>
      <c r="F89" s="57"/>
      <c r="G89" s="48">
        <v>0</v>
      </c>
      <c r="H89" s="13">
        <f t="shared" si="1"/>
        <v>0</v>
      </c>
      <c r="I89" s="46"/>
    </row>
    <row r="90" spans="1:12">
      <c r="A90">
        <v>1</v>
      </c>
      <c r="D90" s="14" t="s">
        <v>70</v>
      </c>
      <c r="E90" s="56" t="s">
        <v>71</v>
      </c>
      <c r="F90" s="57"/>
      <c r="G90" s="48">
        <v>0</v>
      </c>
      <c r="H90" s="13">
        <f t="shared" si="1"/>
        <v>0</v>
      </c>
      <c r="I90" s="46"/>
    </row>
    <row r="91" spans="1:12">
      <c r="A91">
        <v>1</v>
      </c>
      <c r="D91" s="14" t="s">
        <v>72</v>
      </c>
      <c r="E91" s="56" t="s">
        <v>73</v>
      </c>
      <c r="F91" s="57"/>
      <c r="G91" s="48">
        <v>0</v>
      </c>
      <c r="H91" s="13">
        <f t="shared" si="1"/>
        <v>0</v>
      </c>
      <c r="I91" s="46"/>
    </row>
    <row r="92" spans="1:12">
      <c r="A92">
        <v>1</v>
      </c>
      <c r="D92" s="14" t="s">
        <v>74</v>
      </c>
      <c r="E92" s="56" t="s">
        <v>75</v>
      </c>
      <c r="F92" s="57"/>
      <c r="G92" s="48">
        <v>0</v>
      </c>
      <c r="H92" s="13">
        <f t="shared" si="1"/>
        <v>0</v>
      </c>
      <c r="I92" s="46"/>
      <c r="L92" s="10"/>
    </row>
    <row r="93" spans="1:12">
      <c r="D93" s="1" t="s">
        <v>76</v>
      </c>
      <c r="E93" s="52" t="s">
        <v>77</v>
      </c>
      <c r="F93" s="53"/>
      <c r="G93" s="49">
        <v>0</v>
      </c>
      <c r="H93" s="6">
        <f t="shared" si="1"/>
        <v>0</v>
      </c>
      <c r="I93" s="46"/>
      <c r="L93" s="10"/>
    </row>
    <row r="94" spans="1:12">
      <c r="D94" s="1" t="s">
        <v>78</v>
      </c>
      <c r="E94" s="52" t="s">
        <v>79</v>
      </c>
      <c r="F94" s="53"/>
      <c r="G94" s="49">
        <v>0</v>
      </c>
      <c r="H94" s="6">
        <f t="shared" si="1"/>
        <v>0</v>
      </c>
      <c r="I94" s="46"/>
    </row>
    <row r="95" spans="1:12">
      <c r="A95">
        <v>1</v>
      </c>
      <c r="D95" s="14" t="s">
        <v>80</v>
      </c>
      <c r="E95" s="56" t="s">
        <v>81</v>
      </c>
      <c r="F95" s="57"/>
      <c r="G95" s="48">
        <v>157.16999999999999</v>
      </c>
      <c r="H95" s="13">
        <f t="shared" si="1"/>
        <v>157170</v>
      </c>
      <c r="I95" s="46"/>
    </row>
    <row r="96" spans="1:12">
      <c r="D96" s="1" t="s">
        <v>82</v>
      </c>
      <c r="E96" s="52" t="s">
        <v>83</v>
      </c>
      <c r="F96" s="53"/>
      <c r="G96" s="49">
        <v>0</v>
      </c>
      <c r="H96" s="6">
        <f t="shared" si="1"/>
        <v>0</v>
      </c>
      <c r="I96" s="46"/>
    </row>
    <row r="97" spans="4:11">
      <c r="D97" s="1" t="s">
        <v>84</v>
      </c>
      <c r="E97" s="52" t="s">
        <v>85</v>
      </c>
      <c r="F97" s="53"/>
      <c r="G97" s="49">
        <v>0</v>
      </c>
      <c r="H97" s="6">
        <f t="shared" si="1"/>
        <v>0</v>
      </c>
      <c r="I97" s="46"/>
    </row>
    <row r="98" spans="4:11">
      <c r="D98" s="1" t="s">
        <v>86</v>
      </c>
      <c r="E98" s="52" t="s">
        <v>87</v>
      </c>
      <c r="F98" s="53"/>
      <c r="G98" s="49">
        <v>430.44</v>
      </c>
      <c r="H98" s="6">
        <f t="shared" si="1"/>
        <v>430440</v>
      </c>
      <c r="I98" s="46"/>
    </row>
    <row r="99" spans="4:11">
      <c r="D99" s="1" t="s">
        <v>88</v>
      </c>
      <c r="E99" s="52" t="s">
        <v>89</v>
      </c>
      <c r="F99" s="53"/>
      <c r="G99" s="49">
        <v>0</v>
      </c>
      <c r="H99" s="6">
        <f t="shared" si="1"/>
        <v>0</v>
      </c>
      <c r="I99" s="46"/>
    </row>
    <row r="100" spans="4:11">
      <c r="D100" s="1" t="s">
        <v>90</v>
      </c>
      <c r="E100" s="52" t="s">
        <v>91</v>
      </c>
      <c r="F100" s="53"/>
      <c r="G100" s="49">
        <v>0</v>
      </c>
      <c r="H100" s="6">
        <f t="shared" si="1"/>
        <v>0</v>
      </c>
      <c r="I100" s="46"/>
    </row>
    <row r="101" spans="4:11">
      <c r="D101" s="1" t="s">
        <v>92</v>
      </c>
      <c r="E101" s="52" t="s">
        <v>93</v>
      </c>
      <c r="F101" s="53"/>
      <c r="G101" s="49">
        <v>0</v>
      </c>
      <c r="H101" s="6">
        <f t="shared" si="1"/>
        <v>0</v>
      </c>
      <c r="I101" s="46"/>
    </row>
    <row r="102" spans="4:11">
      <c r="D102" s="1" t="s">
        <v>94</v>
      </c>
      <c r="E102" s="52" t="s">
        <v>95</v>
      </c>
      <c r="F102" s="53"/>
      <c r="G102" s="49">
        <v>0</v>
      </c>
      <c r="H102" s="6">
        <f t="shared" si="1"/>
        <v>0</v>
      </c>
      <c r="I102" s="46"/>
    </row>
    <row r="103" spans="4:11">
      <c r="D103" s="1" t="s">
        <v>96</v>
      </c>
      <c r="E103" s="52" t="s">
        <v>97</v>
      </c>
      <c r="F103" s="53"/>
      <c r="G103" s="49">
        <v>28.86</v>
      </c>
      <c r="H103" s="6">
        <f t="shared" si="1"/>
        <v>28860</v>
      </c>
    </row>
    <row r="104" spans="4:11">
      <c r="D104" s="1" t="s">
        <v>98</v>
      </c>
      <c r="E104" s="52" t="s">
        <v>99</v>
      </c>
      <c r="F104" s="53"/>
      <c r="G104" s="50">
        <v>0.13</v>
      </c>
      <c r="H104" s="6">
        <f t="shared" si="1"/>
        <v>130</v>
      </c>
    </row>
    <row r="105" spans="4:11">
      <c r="D105" s="25" t="s">
        <v>100</v>
      </c>
      <c r="E105" s="68" t="s">
        <v>101</v>
      </c>
      <c r="F105" s="69"/>
      <c r="G105" s="51">
        <v>0</v>
      </c>
      <c r="H105" s="6">
        <f t="shared" si="1"/>
        <v>0</v>
      </c>
      <c r="J105" s="8"/>
    </row>
    <row r="106" spans="4:11" ht="20.100000000000001" customHeight="1">
      <c r="D106" s="58" t="s">
        <v>103</v>
      </c>
      <c r="E106" s="59"/>
      <c r="F106" s="59"/>
      <c r="G106" s="60"/>
      <c r="H106" s="29">
        <f>SUM($H$55:$H$105)</f>
        <v>670450</v>
      </c>
      <c r="K106" s="9"/>
    </row>
    <row r="107" spans="4:11" ht="20.100000000000001" customHeight="1" thickBot="1">
      <c r="D107" s="61" t="s">
        <v>102</v>
      </c>
      <c r="E107" s="62"/>
      <c r="F107" s="62"/>
      <c r="G107" s="63"/>
      <c r="H107" s="15">
        <f>SUMIF($A$55:$A$105,1,$H$55:$H$105)</f>
        <v>211020</v>
      </c>
    </row>
    <row r="108" spans="4:11">
      <c r="F108" s="7">
        <f>SUM(G55:G107)</f>
        <v>670.45</v>
      </c>
    </row>
    <row r="109" spans="4:11">
      <c r="D109" s="5"/>
      <c r="E109" s="5"/>
    </row>
    <row r="110" spans="4:11">
      <c r="D110" s="4"/>
      <c r="E110" s="28" t="s">
        <v>104</v>
      </c>
    </row>
    <row r="112" spans="4:11" ht="33" customHeight="1">
      <c r="D112" s="4"/>
      <c r="E112" s="4"/>
      <c r="F112" s="26"/>
      <c r="G112" s="54" t="s">
        <v>112</v>
      </c>
      <c r="H112" s="54"/>
    </row>
    <row r="113" spans="1:8" ht="14.45" customHeight="1">
      <c r="D113" s="17"/>
      <c r="E113" s="17"/>
      <c r="F113" s="27"/>
      <c r="G113" s="55" t="s">
        <v>113</v>
      </c>
      <c r="H113" s="55"/>
    </row>
    <row r="114" spans="1:8">
      <c r="D114" s="17"/>
      <c r="E114" s="17"/>
      <c r="F114" s="27"/>
      <c r="G114" s="55"/>
      <c r="H114" s="55"/>
    </row>
    <row r="115" spans="1:8" ht="26.1" customHeight="1">
      <c r="A115">
        <f>VLOOKUP(E115,Ciselnik!C:F,4,TRUE)</f>
        <v>4</v>
      </c>
      <c r="E115" s="33">
        <f>H107/H106</f>
        <v>0.31474382877172047</v>
      </c>
      <c r="F115" s="18" t="s">
        <v>142</v>
      </c>
      <c r="G115" s="18"/>
    </row>
  </sheetData>
  <sheetProtection algorithmName="SHA-512" hashValue="eXTQmIfreTEGb84ToxVakWIeEQORxgCdkBCNIQQGIXmpQe90hl3veSfAkwYN9+haq3KedkkcR/7Q1pLHd4N/yA==" saltValue="HFPEMTINws0LI8+DRggApw==" spinCount="100000" sheet="1" selectLockedCells="1"/>
  <mergeCells count="93">
    <mergeCell ref="D52:G52"/>
    <mergeCell ref="G35:H35"/>
    <mergeCell ref="G34:H34"/>
    <mergeCell ref="G33:H33"/>
    <mergeCell ref="G32:H32"/>
    <mergeCell ref="E36:F36"/>
    <mergeCell ref="E35:F35"/>
    <mergeCell ref="E34:F34"/>
    <mergeCell ref="E33:F33"/>
    <mergeCell ref="E32:F32"/>
    <mergeCell ref="G46:H46"/>
    <mergeCell ref="G47:H47"/>
    <mergeCell ref="G45:H45"/>
    <mergeCell ref="G36:H36"/>
    <mergeCell ref="D28:D29"/>
    <mergeCell ref="D40:H40"/>
    <mergeCell ref="D41:H41"/>
    <mergeCell ref="D3:H8"/>
    <mergeCell ref="D1:H1"/>
    <mergeCell ref="D12:H12"/>
    <mergeCell ref="D16:H16"/>
    <mergeCell ref="D21:H21"/>
    <mergeCell ref="D17:H17"/>
    <mergeCell ref="D22:H22"/>
    <mergeCell ref="D24:H24"/>
    <mergeCell ref="D25:H25"/>
    <mergeCell ref="D26:H26"/>
    <mergeCell ref="E28:F29"/>
    <mergeCell ref="G28:H28"/>
    <mergeCell ref="G29:H29"/>
    <mergeCell ref="F10:H11"/>
    <mergeCell ref="F19:H20"/>
    <mergeCell ref="F14:H15"/>
    <mergeCell ref="E31:F31"/>
    <mergeCell ref="E30:F30"/>
    <mergeCell ref="G31:H31"/>
    <mergeCell ref="G30:H30"/>
    <mergeCell ref="E105:F105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64:F64"/>
    <mergeCell ref="E65:F65"/>
    <mergeCell ref="E96:F96"/>
    <mergeCell ref="E97:F97"/>
    <mergeCell ref="E98:F98"/>
    <mergeCell ref="E91:F91"/>
    <mergeCell ref="E92:F92"/>
    <mergeCell ref="E93:F93"/>
    <mergeCell ref="E94:F94"/>
    <mergeCell ref="E95:F95"/>
    <mergeCell ref="E66:F66"/>
    <mergeCell ref="E67:F67"/>
    <mergeCell ref="E68:F68"/>
    <mergeCell ref="E69:F69"/>
    <mergeCell ref="E70:F70"/>
    <mergeCell ref="E76:F76"/>
    <mergeCell ref="E59:F59"/>
    <mergeCell ref="E60:F60"/>
    <mergeCell ref="E61:F61"/>
    <mergeCell ref="E62:F62"/>
    <mergeCell ref="E63:F63"/>
    <mergeCell ref="E54:F54"/>
    <mergeCell ref="E55:F55"/>
    <mergeCell ref="E56:F56"/>
    <mergeCell ref="E57:F57"/>
    <mergeCell ref="E58:F58"/>
    <mergeCell ref="E77:F77"/>
    <mergeCell ref="G112:H112"/>
    <mergeCell ref="G113:H114"/>
    <mergeCell ref="E71:F71"/>
    <mergeCell ref="E72:F72"/>
    <mergeCell ref="E73:F73"/>
    <mergeCell ref="E74:F74"/>
    <mergeCell ref="E75:F75"/>
    <mergeCell ref="E101:F101"/>
    <mergeCell ref="E102:F102"/>
    <mergeCell ref="E103:F103"/>
    <mergeCell ref="E104:F104"/>
    <mergeCell ref="E99:F99"/>
    <mergeCell ref="E100:F100"/>
    <mergeCell ref="D106:G106"/>
    <mergeCell ref="D107:G107"/>
  </mergeCells>
  <conditionalFormatting sqref="D30:H36">
    <cfRule type="expression" dxfId="0" priority="1">
      <formula>IF($A30=$D30,TRUE,FALSE)</formula>
    </cfRule>
  </conditionalFormatting>
  <pageMargins left="0.7" right="0.7" top="0.75" bottom="0.75" header="0.3" footer="0.3"/>
  <pageSetup paperSize="9" scale="95" fitToHeight="0" orientation="portrait" r:id="rId1"/>
  <rowBreaks count="1" manualBreakCount="1">
    <brk id="4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8"/>
  <sheetViews>
    <sheetView workbookViewId="0">
      <selection activeCell="E2" sqref="E2"/>
    </sheetView>
  </sheetViews>
  <sheetFormatPr defaultRowHeight="15"/>
  <sheetData>
    <row r="1" spans="2:6">
      <c r="B1" t="s">
        <v>141</v>
      </c>
    </row>
    <row r="2" spans="2:6">
      <c r="B2" s="23">
        <v>1</v>
      </c>
      <c r="C2" s="34">
        <v>0</v>
      </c>
      <c r="D2" s="34">
        <v>0.1</v>
      </c>
      <c r="E2" s="31">
        <v>17</v>
      </c>
      <c r="F2" s="23">
        <v>1</v>
      </c>
    </row>
    <row r="3" spans="2:6">
      <c r="B3" s="23">
        <v>2</v>
      </c>
      <c r="C3" s="34">
        <v>0.1000000001</v>
      </c>
      <c r="D3" s="34">
        <v>0.2</v>
      </c>
      <c r="E3" s="31">
        <v>12</v>
      </c>
      <c r="F3" s="23">
        <v>2</v>
      </c>
    </row>
    <row r="4" spans="2:6">
      <c r="B4" s="23">
        <v>3</v>
      </c>
      <c r="C4" s="34">
        <v>0.20000000100000001</v>
      </c>
      <c r="D4" s="34">
        <v>0.3</v>
      </c>
      <c r="E4" s="31">
        <v>10</v>
      </c>
      <c r="F4" s="23">
        <v>3</v>
      </c>
    </row>
    <row r="5" spans="2:6">
      <c r="B5" s="23">
        <v>4</v>
      </c>
      <c r="C5" s="34">
        <v>0.30000000000999999</v>
      </c>
      <c r="D5" s="34">
        <v>0.4</v>
      </c>
      <c r="E5" s="31">
        <v>8</v>
      </c>
      <c r="F5" s="23">
        <v>4</v>
      </c>
    </row>
    <row r="6" spans="2:6">
      <c r="B6" s="23">
        <v>5</v>
      </c>
      <c r="C6" s="34">
        <v>0.4000000000001</v>
      </c>
      <c r="D6" s="34">
        <v>0.5</v>
      </c>
      <c r="E6" s="31">
        <v>7</v>
      </c>
      <c r="F6" s="23">
        <v>5</v>
      </c>
    </row>
    <row r="7" spans="2:6">
      <c r="B7" s="23">
        <v>6</v>
      </c>
      <c r="C7" s="34">
        <v>0.5</v>
      </c>
      <c r="D7" s="34">
        <v>0.6</v>
      </c>
      <c r="E7" s="31">
        <v>7</v>
      </c>
      <c r="F7" s="23">
        <v>6</v>
      </c>
    </row>
    <row r="8" spans="2:6" ht="15.75" thickBot="1">
      <c r="B8" s="24">
        <v>7</v>
      </c>
      <c r="C8" s="35">
        <v>0.60000000000010001</v>
      </c>
      <c r="D8" s="30"/>
      <c r="E8" s="32">
        <v>7</v>
      </c>
      <c r="F8" s="24">
        <v>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A181-D6B2-470C-A356-D9D40D42925C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Výpočet miery triedenia</vt:lpstr>
      <vt:lpstr>Ciselnik</vt:lpstr>
      <vt:lpstr>Hárok1</vt:lpstr>
      <vt:lpstr>'Výpočet miery triedenia'!Oblasť_tlače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Hp</cp:lastModifiedBy>
  <cp:lastPrinted>2019-02-19T09:39:45Z</cp:lastPrinted>
  <dcterms:created xsi:type="dcterms:W3CDTF">2018-04-09T19:40:20Z</dcterms:created>
  <dcterms:modified xsi:type="dcterms:W3CDTF">2019-02-19T09:45:03Z</dcterms:modified>
</cp:coreProperties>
</file>